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210" windowWidth="24570" windowHeight="10710"/>
  </bookViews>
  <sheets>
    <sheet name="Antenna" sheetId="5" r:id="rId1"/>
  </sheets>
  <calcPr calcId="145621"/>
</workbook>
</file>

<file path=xl/calcChain.xml><?xml version="1.0" encoding="utf-8"?>
<calcChain xmlns="http://schemas.openxmlformats.org/spreadsheetml/2006/main">
  <c r="C4" i="5" l="1"/>
  <c r="B4" i="5"/>
  <c r="K6" i="5" l="1"/>
  <c r="K21" i="5" s="1"/>
  <c r="K15" i="5" s="1"/>
  <c r="K7" i="5"/>
  <c r="K22" i="5" s="1"/>
  <c r="K16" i="5" s="1"/>
  <c r="D4" i="5"/>
  <c r="E4" i="5"/>
  <c r="F4" i="5"/>
  <c r="G4" i="5"/>
  <c r="K9" i="5" l="1"/>
  <c r="K24" i="5" s="1"/>
  <c r="K18" i="5" s="1"/>
  <c r="K10" i="5"/>
  <c r="K25" i="5" s="1"/>
  <c r="K19" i="5" s="1"/>
  <c r="K8" i="5"/>
  <c r="K23" i="5" s="1"/>
  <c r="K17" i="5" s="1"/>
  <c r="K11" i="5"/>
  <c r="K26" i="5" s="1"/>
  <c r="K20" i="5" s="1"/>
  <c r="J7" i="5"/>
  <c r="J22" i="5" s="1"/>
  <c r="J16" i="5" s="1"/>
  <c r="J8" i="5"/>
  <c r="J23" i="5" s="1"/>
  <c r="J17" i="5" s="1"/>
  <c r="J9" i="5"/>
  <c r="J24" i="5" s="1"/>
  <c r="J18" i="5" s="1"/>
  <c r="J10" i="5"/>
  <c r="J25" i="5" s="1"/>
  <c r="J19" i="5" s="1"/>
  <c r="J11" i="5"/>
  <c r="J26" i="5" s="1"/>
  <c r="J20" i="5" s="1"/>
  <c r="J6" i="5"/>
  <c r="J21" i="5" s="1"/>
  <c r="J15" i="5" s="1"/>
  <c r="I7" i="5"/>
  <c r="I22" i="5" s="1"/>
  <c r="I16" i="5" s="1"/>
  <c r="I8" i="5"/>
  <c r="I23" i="5" s="1"/>
  <c r="I17" i="5" s="1"/>
  <c r="I9" i="5"/>
  <c r="I24" i="5" s="1"/>
  <c r="I18" i="5" s="1"/>
  <c r="I10" i="5"/>
  <c r="I25" i="5" s="1"/>
  <c r="I19" i="5" s="1"/>
  <c r="I11" i="5"/>
  <c r="I26" i="5" s="1"/>
  <c r="I20" i="5" s="1"/>
  <c r="I6" i="5"/>
  <c r="I21" i="5" s="1"/>
  <c r="I15" i="5" s="1"/>
  <c r="H7" i="5"/>
  <c r="H22" i="5" s="1"/>
  <c r="H16" i="5" s="1"/>
  <c r="H8" i="5"/>
  <c r="H23" i="5" s="1"/>
  <c r="H17" i="5" s="1"/>
  <c r="H9" i="5"/>
  <c r="H24" i="5" s="1"/>
  <c r="H18" i="5" s="1"/>
  <c r="H10" i="5"/>
  <c r="H25" i="5" s="1"/>
  <c r="H19" i="5" s="1"/>
  <c r="H11" i="5"/>
  <c r="H26" i="5" s="1"/>
  <c r="H20" i="5" s="1"/>
  <c r="H6" i="5"/>
  <c r="H21" i="5" s="1"/>
  <c r="H15" i="5" s="1"/>
  <c r="G7" i="5"/>
  <c r="G22" i="5" s="1"/>
  <c r="G16" i="5" s="1"/>
  <c r="G8" i="5"/>
  <c r="G23" i="5" s="1"/>
  <c r="G17" i="5" s="1"/>
  <c r="G9" i="5"/>
  <c r="G24" i="5" s="1"/>
  <c r="G18" i="5" s="1"/>
  <c r="G10" i="5"/>
  <c r="G25" i="5" s="1"/>
  <c r="G19" i="5" s="1"/>
  <c r="G11" i="5"/>
  <c r="G26" i="5" s="1"/>
  <c r="G20" i="5" s="1"/>
  <c r="G6" i="5"/>
  <c r="G21" i="5" s="1"/>
  <c r="G15" i="5" s="1"/>
  <c r="F7" i="5"/>
  <c r="F22" i="5" s="1"/>
  <c r="F16" i="5" s="1"/>
  <c r="F8" i="5"/>
  <c r="F23" i="5" s="1"/>
  <c r="F17" i="5" s="1"/>
  <c r="F9" i="5"/>
  <c r="F24" i="5" s="1"/>
  <c r="F18" i="5" s="1"/>
  <c r="F10" i="5"/>
  <c r="F25" i="5" s="1"/>
  <c r="F19" i="5" s="1"/>
  <c r="F11" i="5"/>
  <c r="F26" i="5" s="1"/>
  <c r="F20" i="5" s="1"/>
  <c r="F6" i="5"/>
  <c r="F21" i="5" s="1"/>
  <c r="F15" i="5" s="1"/>
  <c r="E7" i="5"/>
  <c r="E22" i="5" s="1"/>
  <c r="E16" i="5" s="1"/>
  <c r="E8" i="5"/>
  <c r="E23" i="5" s="1"/>
  <c r="E17" i="5" s="1"/>
  <c r="E9" i="5"/>
  <c r="E24" i="5" s="1"/>
  <c r="E18" i="5" s="1"/>
  <c r="E10" i="5"/>
  <c r="E25" i="5" s="1"/>
  <c r="E19" i="5" s="1"/>
  <c r="E11" i="5"/>
  <c r="E26" i="5" s="1"/>
  <c r="E20" i="5" s="1"/>
  <c r="E6" i="5"/>
  <c r="E21" i="5" s="1"/>
  <c r="E15" i="5" s="1"/>
  <c r="D7" i="5"/>
  <c r="D22" i="5" s="1"/>
  <c r="D16" i="5" s="1"/>
  <c r="D8" i="5"/>
  <c r="D23" i="5" s="1"/>
  <c r="D17" i="5" s="1"/>
  <c r="D9" i="5"/>
  <c r="D24" i="5" s="1"/>
  <c r="D18" i="5" s="1"/>
  <c r="D10" i="5"/>
  <c r="D25" i="5" s="1"/>
  <c r="D19" i="5" s="1"/>
  <c r="D11" i="5"/>
  <c r="D26" i="5" s="1"/>
  <c r="D20" i="5" s="1"/>
  <c r="D6" i="5"/>
  <c r="D21" i="5" s="1"/>
  <c r="D15" i="5" s="1"/>
  <c r="C7" i="5"/>
  <c r="C22" i="5" s="1"/>
  <c r="C16" i="5" s="1"/>
  <c r="C8" i="5"/>
  <c r="C23" i="5" s="1"/>
  <c r="C17" i="5" s="1"/>
  <c r="C9" i="5"/>
  <c r="C24" i="5" s="1"/>
  <c r="C18" i="5" s="1"/>
  <c r="C10" i="5"/>
  <c r="C25" i="5" s="1"/>
  <c r="C19" i="5" s="1"/>
  <c r="C11" i="5"/>
  <c r="C26" i="5" s="1"/>
  <c r="C20" i="5" s="1"/>
  <c r="C6" i="5"/>
  <c r="C21" i="5" s="1"/>
  <c r="C15" i="5" s="1"/>
  <c r="B7" i="5"/>
  <c r="B22" i="5" s="1"/>
  <c r="B16" i="5" s="1"/>
  <c r="B8" i="5"/>
  <c r="B23" i="5" s="1"/>
  <c r="B17" i="5" s="1"/>
  <c r="B9" i="5"/>
  <c r="B24" i="5" s="1"/>
  <c r="B18" i="5" s="1"/>
  <c r="B10" i="5"/>
  <c r="B25" i="5" s="1"/>
  <c r="B19" i="5" s="1"/>
  <c r="B11" i="5"/>
  <c r="B26" i="5" s="1"/>
  <c r="B20" i="5" s="1"/>
  <c r="B6" i="5"/>
  <c r="B21" i="5" s="1"/>
  <c r="B15" i="5" s="1"/>
</calcChain>
</file>

<file path=xl/sharedStrings.xml><?xml version="1.0" encoding="utf-8"?>
<sst xmlns="http://schemas.openxmlformats.org/spreadsheetml/2006/main" count="46" uniqueCount="18">
  <si>
    <t>Class 0</t>
  </si>
  <si>
    <t>Class 1</t>
  </si>
  <si>
    <t>Class 2</t>
  </si>
  <si>
    <t>Class 3</t>
  </si>
  <si>
    <t>Class 4</t>
  </si>
  <si>
    <t>Class 5</t>
  </si>
  <si>
    <t>DSN 1</t>
  </si>
  <si>
    <t>DSN 2</t>
  </si>
  <si>
    <t>DSN 3</t>
  </si>
  <si>
    <t>Distance</t>
  </si>
  <si>
    <t>Signal Power</t>
  </si>
  <si>
    <t>Max Distance, Mm</t>
  </si>
  <si>
    <t>Antenna</t>
  </si>
  <si>
    <t>N of Ant.</t>
  </si>
  <si>
    <t>Custom</t>
  </si>
  <si>
    <t>Class 5x11</t>
  </si>
  <si>
    <t>Modifier</t>
  </si>
  <si>
    <t>DSN Modifier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</si>
</sst>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/>
    <xf numFmtId="0" fontId="1" fillId="0" borderId="1" xfId="0" applyFont="1" applyFill="1" applyBorder="1"/>
    <xf numFmtId="0" fontId="0" fillId="0" borderId="3" xfId="0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4" fontId="0" fillId="0" borderId="1" xfId="0" applyNumberFormat="1" applyBorder="1"/>
    <xf numFmtId="0" fontId="0" fillId="0" borderId="1" xfId="0" applyFont="1" applyBorder="1" applyAlignment="1">
      <alignment horizontal="right"/>
    </xf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"/>
    </sheetView>
  </sheetViews>
  <sheetFormatPr defaultRowHeight="15" x14ac:dyDescent="0.25"/>
  <cols>
    <col min="1" max="11" width="10.7109375" customWidth="1"/>
  </cols>
  <sheetData>
    <row r="1" spans="1:11" ht="15" hidden="1" customHeight="1" x14ac:dyDescent="0.25">
      <c r="B1">
        <v>5.0000000000000001E-3</v>
      </c>
      <c r="C1">
        <v>0.5</v>
      </c>
      <c r="D1">
        <v>5</v>
      </c>
      <c r="E1">
        <v>2000</v>
      </c>
      <c r="F1">
        <v>15000</v>
      </c>
      <c r="G1">
        <v>100000</v>
      </c>
    </row>
    <row r="2" spans="1:11" x14ac:dyDescent="0.25">
      <c r="A2" s="9" t="s">
        <v>12</v>
      </c>
      <c r="B2" s="17" t="s">
        <v>11</v>
      </c>
      <c r="C2" s="18"/>
      <c r="D2" s="18"/>
      <c r="E2" s="18"/>
      <c r="F2" s="18"/>
      <c r="G2" s="18"/>
      <c r="H2" s="18"/>
      <c r="I2" s="18"/>
      <c r="J2" s="18"/>
      <c r="K2" s="13" t="s">
        <v>14</v>
      </c>
    </row>
    <row r="3" spans="1:11" x14ac:dyDescent="0.25">
      <c r="A3" s="10" t="s">
        <v>16</v>
      </c>
      <c r="B3" s="11" t="s">
        <v>13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6" t="s">
        <v>17</v>
      </c>
      <c r="I3" s="16"/>
      <c r="J3" s="14">
        <v>1</v>
      </c>
      <c r="K3" s="14">
        <v>392607</v>
      </c>
    </row>
    <row r="4" spans="1:11" hidden="1" x14ac:dyDescent="0.25">
      <c r="A4" s="2"/>
      <c r="B4">
        <f>B1</f>
        <v>5.0000000000000001E-3</v>
      </c>
      <c r="C4" s="1">
        <f>C1*POWER(C3,1)</f>
        <v>0.5</v>
      </c>
      <c r="D4" s="1">
        <f>D1*POWER(D3,0.75)</f>
        <v>5</v>
      </c>
      <c r="E4" s="1">
        <f>E1*POWER(E3,0.75)</f>
        <v>2000</v>
      </c>
      <c r="F4" s="1">
        <f>F1*POWER(F3,0.75)</f>
        <v>15000</v>
      </c>
      <c r="G4" s="1">
        <f>G1*POWER(G3,0.75)</f>
        <v>100000</v>
      </c>
      <c r="H4">
        <v>2000</v>
      </c>
      <c r="I4">
        <v>50000</v>
      </c>
      <c r="J4">
        <v>250000</v>
      </c>
    </row>
    <row r="5" spans="1:11" x14ac:dyDescent="0.25">
      <c r="A5" s="14">
        <v>0.65</v>
      </c>
      <c r="B5" s="8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15</v>
      </c>
    </row>
    <row r="6" spans="1:11" x14ac:dyDescent="0.25">
      <c r="A6" s="2" t="s">
        <v>0</v>
      </c>
      <c r="B6" s="3">
        <f>SQRT($B$4*$A$5*$B4*$A$5)</f>
        <v>3.2500000000000003E-3</v>
      </c>
      <c r="C6" s="12">
        <f>SQRT($C$4*$A$5*$B4*$A$5)</f>
        <v>3.2500000000000001E-2</v>
      </c>
      <c r="D6" s="12">
        <f>SQRT($D$4*$A$5*$B4*$A$5)</f>
        <v>0.10277402395547233</v>
      </c>
      <c r="E6" s="12">
        <f>SQRT($E$4*$A$5*$B4*$A$5)</f>
        <v>2.0554804791094465</v>
      </c>
      <c r="F6" s="12">
        <f>SQRT($F$4*$A$5*$B4*$A$5)</f>
        <v>5.6291651245988508</v>
      </c>
      <c r="G6" s="12">
        <f>SQRT($G$4*$A$5*$B4*$A$5)</f>
        <v>14.534441853748634</v>
      </c>
      <c r="H6" s="12">
        <f>SQRT($H$4*$J$3*$B4*$A$5)</f>
        <v>2.5495097567963922</v>
      </c>
      <c r="I6" s="12">
        <f>SQRT($I$4*$J$3*$B4*$A$5)</f>
        <v>12.747548783981962</v>
      </c>
      <c r="J6" s="12">
        <f>SQRT($J$4*$J$3*$B4*$A$5)</f>
        <v>28.504385627478449</v>
      </c>
      <c r="K6" s="12">
        <f>SQRT($K$3*$B4*$A$5)</f>
        <v>35.720760770173975</v>
      </c>
    </row>
    <row r="7" spans="1:11" x14ac:dyDescent="0.25">
      <c r="A7" s="2" t="s">
        <v>1</v>
      </c>
      <c r="B7" s="12">
        <f>SQRT($B$4*$A$5*$C4*$A$5)</f>
        <v>3.2500000000000001E-2</v>
      </c>
      <c r="C7" s="12">
        <f>SQRT($C$4*$A$5*$C4*$A$5)</f>
        <v>0.32500000000000001</v>
      </c>
      <c r="D7" s="12">
        <f>SQRT($D$4*$A$5*$C4*$A$5)</f>
        <v>1.0277402395547233</v>
      </c>
      <c r="E7" s="12">
        <f>SQRT($E$4*$A$5*$C4*$A$5)</f>
        <v>20.554804791094465</v>
      </c>
      <c r="F7" s="12">
        <f>SQRT($F$4*$A$5*$C4*$A$5)</f>
        <v>56.291651245988511</v>
      </c>
      <c r="G7" s="12">
        <f>SQRT($G$4*$A$5*$C4*$A$5)</f>
        <v>145.34441853748632</v>
      </c>
      <c r="H7" s="12">
        <f>SQRT($H$4*$J$3*$C4*$A$5)</f>
        <v>25.495097567963924</v>
      </c>
      <c r="I7" s="12">
        <f>SQRT($I$4*$J$3*$C4*$A$5)</f>
        <v>127.47548783981962</v>
      </c>
      <c r="J7" s="12">
        <f>SQRT($J$4*$J$3*$C4*$A$5)</f>
        <v>285.0438562747845</v>
      </c>
      <c r="K7" s="12">
        <f>SQRT($K$3*$C4*$A$5)</f>
        <v>357.20760770173973</v>
      </c>
    </row>
    <row r="8" spans="1:11" x14ac:dyDescent="0.25">
      <c r="A8" s="2" t="s">
        <v>2</v>
      </c>
      <c r="B8" s="12">
        <f>SQRT($B$4*$A$5*$D4*$A$5)</f>
        <v>0.10277402395547233</v>
      </c>
      <c r="C8" s="12">
        <f>SQRT($C$4*$A$5*$D4*$A$5)</f>
        <v>1.0277402395547233</v>
      </c>
      <c r="D8" s="12">
        <f>SQRT($D$4*$A$5*$D4*$A$5)</f>
        <v>3.25</v>
      </c>
      <c r="E8" s="12">
        <f>SQRT($E$4*$A$5*$D4*$A$5)</f>
        <v>65</v>
      </c>
      <c r="F8" s="12">
        <f>SQRT($F$4*$A$5*$D4*$A$5)</f>
        <v>178.00983118917898</v>
      </c>
      <c r="G8" s="12">
        <f>SQRT($G$4*$A$5*$D4*$A$5)</f>
        <v>459.61940777125591</v>
      </c>
      <c r="H8" s="12">
        <f>SQRT($H$4*$J$3*$D4*$A$5)</f>
        <v>80.622577482985491</v>
      </c>
      <c r="I8" s="12">
        <f>SQRT($I$4*$J$3*$D4*$A$5)</f>
        <v>403.11288741492746</v>
      </c>
      <c r="J8" s="12">
        <f>SQRT($J$4*$J$3*$D4*$A$5)</f>
        <v>901.38781886599736</v>
      </c>
      <c r="K8" s="12">
        <f>SQRT($K$3*$D4*$A$5)</f>
        <v>1129.5896378774019</v>
      </c>
    </row>
    <row r="9" spans="1:11" x14ac:dyDescent="0.25">
      <c r="A9" s="2" t="s">
        <v>3</v>
      </c>
      <c r="B9" s="12">
        <f>SQRT($B$4*$A$5*$E4*$A$5)</f>
        <v>2.0554804791094465</v>
      </c>
      <c r="C9" s="12">
        <f>SQRT($C$4*$A$5*$E4*$A$5)</f>
        <v>20.554804791094465</v>
      </c>
      <c r="D9" s="12">
        <f>SQRT($D$4*$A$5*$E4*$A$5)</f>
        <v>65</v>
      </c>
      <c r="E9" s="12">
        <f>SQRT($E$4*$A$5*$E4*$A$5)</f>
        <v>1300</v>
      </c>
      <c r="F9" s="12">
        <f>SQRT($F$4*$A$5*$E4*$A$5)</f>
        <v>3560.1966237835795</v>
      </c>
      <c r="G9" s="12">
        <f>SQRT($G$4*$A$5*$E4*$A$5)</f>
        <v>9192.3881554251184</v>
      </c>
      <c r="H9" s="12">
        <f>SQRT($H$4*$J$3*$E4*$A$5)</f>
        <v>1612.4515496597098</v>
      </c>
      <c r="I9" s="12">
        <f>SQRT($I$4*$J$3*$E4*$A$5)</f>
        <v>8062.2577482985498</v>
      </c>
      <c r="J9" s="12">
        <f>SQRT($J$4*$J$3*$E4*$A$5)</f>
        <v>18027.756377319947</v>
      </c>
      <c r="K9" s="12">
        <f>SQRT($K$3*$E4*$A$5)</f>
        <v>22591.792757548039</v>
      </c>
    </row>
    <row r="10" spans="1:11" x14ac:dyDescent="0.25">
      <c r="A10" s="2" t="s">
        <v>4</v>
      </c>
      <c r="B10" s="12">
        <f>SQRT($B$4*$A$5*$F4*$A$5)</f>
        <v>5.6291651245988517</v>
      </c>
      <c r="C10" s="12">
        <f>SQRT($C$4*$A$5*$F4*$A$5)</f>
        <v>56.291651245988511</v>
      </c>
      <c r="D10" s="12">
        <f>SQRT($D$4*$A$5*$F4*$A$5)</f>
        <v>178.00983118917898</v>
      </c>
      <c r="E10" s="12">
        <f>SQRT($E$4*$A$5*$F4*$A$5)</f>
        <v>3560.1966237835795</v>
      </c>
      <c r="F10" s="12">
        <f>SQRT($F$4*$A$5*$F4*$A$5)</f>
        <v>9750</v>
      </c>
      <c r="G10" s="12">
        <f>SQRT($G$4*$A$5*$F4*$A$5)</f>
        <v>25174.391750348208</v>
      </c>
      <c r="H10" s="12">
        <f>SQRT($H$4*$J$3*$F4*$A$5)</f>
        <v>4415.880433163923</v>
      </c>
      <c r="I10" s="12">
        <f>SQRT($I$4*$J$3*$F4*$A$5)</f>
        <v>22079.402165819618</v>
      </c>
      <c r="J10" s="12">
        <f>SQRT($J$4*$J$3*$F4*$A$5)</f>
        <v>49371.044145328749</v>
      </c>
      <c r="K10" s="12">
        <f>SQRT($K$3*$F4*$A$5)</f>
        <v>61870.172538954503</v>
      </c>
    </row>
    <row r="11" spans="1:11" x14ac:dyDescent="0.25">
      <c r="A11" s="2" t="s">
        <v>5</v>
      </c>
      <c r="B11" s="12">
        <f>SQRT($B$4*$A$5*$G4*$A$5)</f>
        <v>14.534441853748636</v>
      </c>
      <c r="C11" s="12">
        <f>SQRT($C$4*$A$5*$G4*$A$5)</f>
        <v>145.34441853748632</v>
      </c>
      <c r="D11" s="12">
        <f>SQRT($D$4*$A$5*$G4*$A$5)</f>
        <v>459.61940777125591</v>
      </c>
      <c r="E11" s="12">
        <f>SQRT($E$4*$A$5*$G4*$A$5)</f>
        <v>9192.3881554251184</v>
      </c>
      <c r="F11" s="12">
        <f>SQRT($F$4*$A$5*$G4*$A$5)</f>
        <v>25174.391750348208</v>
      </c>
      <c r="G11" s="12">
        <f>SQRT($G$4*$A$5*$G4*$A$5)</f>
        <v>65000</v>
      </c>
      <c r="H11" s="12">
        <f>SQRT($H$4*$J$3*$G4*$A$5)</f>
        <v>11401.75425099138</v>
      </c>
      <c r="I11" s="12">
        <f>SQRT($I$4*$J$3*$G4*$A$5)</f>
        <v>57008.771254956897</v>
      </c>
      <c r="J11" s="12">
        <f>SQRT($J$4*$J$3*$G4*$A$5)</f>
        <v>127475.48783981962</v>
      </c>
      <c r="K11" s="12">
        <f>SQRT($K$3*$G4*$A$5)</f>
        <v>159748.09858023349</v>
      </c>
    </row>
    <row r="12" spans="1:11" x14ac:dyDescent="0.25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6" t="s">
        <v>9</v>
      </c>
      <c r="B13" s="15" t="s">
        <v>10</v>
      </c>
      <c r="C13" s="15"/>
      <c r="D13" s="15"/>
      <c r="E13" s="15"/>
      <c r="F13" s="15"/>
      <c r="G13" s="15"/>
      <c r="H13" s="15"/>
      <c r="I13" s="15"/>
      <c r="J13" s="15"/>
    </row>
    <row r="14" spans="1:11" x14ac:dyDescent="0.25">
      <c r="A14" s="14">
        <v>47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14</v>
      </c>
    </row>
    <row r="15" spans="1:11" x14ac:dyDescent="0.25">
      <c r="A15" s="2" t="s">
        <v>0</v>
      </c>
      <c r="B15" s="4">
        <f t="shared" ref="B15:I19" si="0">(3-2*B21)*B21*B21</f>
        <v>0</v>
      </c>
      <c r="C15" s="4">
        <f t="shared" si="0"/>
        <v>0</v>
      </c>
      <c r="D15" s="4">
        <f t="shared" si="0"/>
        <v>0</v>
      </c>
      <c r="E15" s="4">
        <f t="shared" si="0"/>
        <v>0</v>
      </c>
      <c r="F15" s="4">
        <f t="shared" si="0"/>
        <v>0</v>
      </c>
      <c r="G15" s="4">
        <f t="shared" si="0"/>
        <v>0</v>
      </c>
      <c r="H15" s="4">
        <f t="shared" si="0"/>
        <v>0</v>
      </c>
      <c r="I15" s="4">
        <f t="shared" si="0"/>
        <v>0</v>
      </c>
      <c r="J15" s="4">
        <f t="shared" ref="J15:K19" si="1">(3-2*J21)*J21*J21</f>
        <v>0</v>
      </c>
      <c r="K15" s="4">
        <f t="shared" si="1"/>
        <v>0</v>
      </c>
    </row>
    <row r="16" spans="1:11" x14ac:dyDescent="0.25">
      <c r="A16" s="2" t="s">
        <v>1</v>
      </c>
      <c r="B16" s="4">
        <f t="shared" si="0"/>
        <v>0</v>
      </c>
      <c r="C16" s="4">
        <f t="shared" si="0"/>
        <v>0</v>
      </c>
      <c r="D16" s="4">
        <f t="shared" si="0"/>
        <v>0</v>
      </c>
      <c r="E16" s="4">
        <f t="shared" si="0"/>
        <v>0</v>
      </c>
      <c r="F16" s="4">
        <f t="shared" si="0"/>
        <v>7.2742578630486776E-2</v>
      </c>
      <c r="G16" s="4">
        <f t="shared" si="0"/>
        <v>0.75392416149380737</v>
      </c>
      <c r="H16" s="4">
        <f t="shared" si="0"/>
        <v>0</v>
      </c>
      <c r="I16" s="4">
        <f t="shared" si="0"/>
        <v>0.6924251839923774</v>
      </c>
      <c r="J16" s="4">
        <f t="shared" si="1"/>
        <v>0.92740271209733072</v>
      </c>
      <c r="K16" s="4">
        <f t="shared" si="1"/>
        <v>0.95261892080988653</v>
      </c>
    </row>
    <row r="17" spans="1:11" x14ac:dyDescent="0.25">
      <c r="A17" s="2" t="s">
        <v>2</v>
      </c>
      <c r="B17" s="4">
        <f t="shared" si="0"/>
        <v>0</v>
      </c>
      <c r="C17" s="4">
        <f t="shared" si="0"/>
        <v>0</v>
      </c>
      <c r="D17" s="4">
        <f t="shared" si="0"/>
        <v>0</v>
      </c>
      <c r="E17" s="4">
        <f t="shared" si="0"/>
        <v>0.18758670914883938</v>
      </c>
      <c r="F17" s="4">
        <f t="shared" si="0"/>
        <v>0.82767609104964313</v>
      </c>
      <c r="G17" s="4">
        <f t="shared" si="0"/>
        <v>0.97076818053252634</v>
      </c>
      <c r="H17" s="4">
        <f t="shared" si="0"/>
        <v>0.37669717690016569</v>
      </c>
      <c r="I17" s="4">
        <f t="shared" si="0"/>
        <v>0.9623883466459705</v>
      </c>
      <c r="J17" s="4">
        <f t="shared" si="1"/>
        <v>0.9921272154509424</v>
      </c>
      <c r="K17" s="4">
        <f t="shared" si="1"/>
        <v>0.9949503814077042</v>
      </c>
    </row>
    <row r="18" spans="1:11" x14ac:dyDescent="0.25">
      <c r="A18" s="2" t="s">
        <v>3</v>
      </c>
      <c r="B18" s="4">
        <f t="shared" si="0"/>
        <v>0</v>
      </c>
      <c r="C18" s="4">
        <f t="shared" si="0"/>
        <v>0</v>
      </c>
      <c r="D18" s="4">
        <f t="shared" si="0"/>
        <v>0.18758670914883938</v>
      </c>
      <c r="E18" s="4">
        <f t="shared" si="0"/>
        <v>0.99617321165225303</v>
      </c>
      <c r="F18" s="4">
        <f t="shared" si="0"/>
        <v>0.9994817612865291</v>
      </c>
      <c r="G18" s="4">
        <f t="shared" si="0"/>
        <v>0.99992184128883876</v>
      </c>
      <c r="H18" s="4">
        <f t="shared" si="0"/>
        <v>0.99750068330095876</v>
      </c>
      <c r="I18" s="4">
        <f t="shared" si="0"/>
        <v>0.99989844238948455</v>
      </c>
      <c r="J18" s="4">
        <f t="shared" si="1"/>
        <v>0.99997964467116229</v>
      </c>
      <c r="K18" s="4">
        <f t="shared" si="1"/>
        <v>0.99998703379679132</v>
      </c>
    </row>
    <row r="19" spans="1:11" x14ac:dyDescent="0.25">
      <c r="A19" s="2" t="s">
        <v>4</v>
      </c>
      <c r="B19" s="4">
        <f t="shared" si="0"/>
        <v>0</v>
      </c>
      <c r="C19" s="4">
        <f t="shared" si="0"/>
        <v>7.2742578630486776E-2</v>
      </c>
      <c r="D19" s="4">
        <f t="shared" si="0"/>
        <v>0.82767609104964313</v>
      </c>
      <c r="E19" s="4">
        <f t="shared" si="0"/>
        <v>0.9994817612865291</v>
      </c>
      <c r="F19" s="4">
        <f t="shared" si="0"/>
        <v>0.99993051200026983</v>
      </c>
      <c r="G19" s="4">
        <f t="shared" si="0"/>
        <v>0.99998955621033947</v>
      </c>
      <c r="H19" s="4">
        <f t="shared" si="0"/>
        <v>0.99966256525945663</v>
      </c>
      <c r="I19" s="4">
        <f t="shared" si="0"/>
        <v>0.9999864254451527</v>
      </c>
      <c r="J19" s="4">
        <f t="shared" si="1"/>
        <v>0.99999728295623613</v>
      </c>
      <c r="K19" s="4">
        <f t="shared" si="1"/>
        <v>0.99999826964856342</v>
      </c>
    </row>
    <row r="20" spans="1:11" x14ac:dyDescent="0.25">
      <c r="A20" s="2" t="s">
        <v>5</v>
      </c>
      <c r="B20" s="4">
        <f t="shared" ref="B20:I20" si="2">(3-2*B26)*B26*B26</f>
        <v>0</v>
      </c>
      <c r="C20" s="4">
        <f t="shared" si="2"/>
        <v>0.75392416149380737</v>
      </c>
      <c r="D20" s="4">
        <f t="shared" si="2"/>
        <v>0.97076818053252634</v>
      </c>
      <c r="E20" s="4">
        <f t="shared" si="2"/>
        <v>0.99992184128883876</v>
      </c>
      <c r="F20" s="4">
        <f t="shared" si="2"/>
        <v>0.99998955621033947</v>
      </c>
      <c r="G20" s="4">
        <f t="shared" si="2"/>
        <v>0.99999843223539731</v>
      </c>
      <c r="H20" s="4">
        <f t="shared" si="2"/>
        <v>0.99994916316737659</v>
      </c>
      <c r="I20" s="4">
        <f t="shared" si="2"/>
        <v>0.99999796204380054</v>
      </c>
      <c r="J20" s="4">
        <f>(3-2*J26)*J26*J26</f>
        <v>0.99999959228485602</v>
      </c>
      <c r="K20" s="4">
        <f>(3-2*K26)*K26*K26</f>
        <v>0.9999997403667058</v>
      </c>
    </row>
    <row r="21" spans="1:11" hidden="1" x14ac:dyDescent="0.25">
      <c r="A21" s="2" t="s">
        <v>0</v>
      </c>
      <c r="B21" s="3">
        <f t="shared" ref="B21:I25" si="3">MAX(0,1-$A$14/B6)</f>
        <v>0</v>
      </c>
      <c r="C21" s="3">
        <f t="shared" si="3"/>
        <v>0</v>
      </c>
      <c r="D21" s="3">
        <f t="shared" si="3"/>
        <v>0</v>
      </c>
      <c r="E21" s="3">
        <f t="shared" si="3"/>
        <v>0</v>
      </c>
      <c r="F21" s="3">
        <f t="shared" si="3"/>
        <v>0</v>
      </c>
      <c r="G21" s="3">
        <f t="shared" si="3"/>
        <v>0</v>
      </c>
      <c r="H21" s="3">
        <f t="shared" si="3"/>
        <v>0</v>
      </c>
      <c r="I21" s="3">
        <f t="shared" si="3"/>
        <v>0</v>
      </c>
      <c r="J21" s="3">
        <f t="shared" ref="J21:K25" si="4">MAX(0,1-$A$14/J6)</f>
        <v>0</v>
      </c>
      <c r="K21" s="3">
        <f t="shared" si="4"/>
        <v>0</v>
      </c>
    </row>
    <row r="22" spans="1:11" hidden="1" x14ac:dyDescent="0.25">
      <c r="A22" s="2" t="s">
        <v>1</v>
      </c>
      <c r="B22" s="3">
        <f t="shared" si="3"/>
        <v>0</v>
      </c>
      <c r="C22" s="3">
        <f t="shared" si="3"/>
        <v>0</v>
      </c>
      <c r="D22" s="3">
        <f t="shared" si="3"/>
        <v>0</v>
      </c>
      <c r="E22" s="3">
        <f t="shared" si="3"/>
        <v>0</v>
      </c>
      <c r="F22" s="3">
        <f t="shared" si="3"/>
        <v>0.16506268763346432</v>
      </c>
      <c r="G22" s="3">
        <f t="shared" si="3"/>
        <v>0.67663016940772269</v>
      </c>
      <c r="H22" s="3">
        <f t="shared" si="3"/>
        <v>0</v>
      </c>
      <c r="I22" s="3">
        <f t="shared" si="3"/>
        <v>0.63130166594021397</v>
      </c>
      <c r="J22" s="3">
        <f t="shared" si="4"/>
        <v>0.83511309237027853</v>
      </c>
      <c r="K22" s="3">
        <f t="shared" si="4"/>
        <v>0.86842385496099528</v>
      </c>
    </row>
    <row r="23" spans="1:11" hidden="1" x14ac:dyDescent="0.25">
      <c r="A23" s="2" t="s">
        <v>2</v>
      </c>
      <c r="B23" s="3">
        <f t="shared" si="3"/>
        <v>0</v>
      </c>
      <c r="C23" s="3">
        <f t="shared" si="3"/>
        <v>0</v>
      </c>
      <c r="D23" s="3">
        <f t="shared" si="3"/>
        <v>0</v>
      </c>
      <c r="E23" s="3">
        <f t="shared" si="3"/>
        <v>0.27692307692307694</v>
      </c>
      <c r="F23" s="3">
        <f t="shared" si="3"/>
        <v>0.73596963894622758</v>
      </c>
      <c r="G23" s="3">
        <f t="shared" si="3"/>
        <v>0.89774148087456085</v>
      </c>
      <c r="H23" s="3">
        <f t="shared" si="3"/>
        <v>0.41703674743072017</v>
      </c>
      <c r="I23" s="3">
        <f t="shared" si="3"/>
        <v>0.88340734948614408</v>
      </c>
      <c r="J23" s="3">
        <f t="shared" si="4"/>
        <v>0.94785818155482848</v>
      </c>
      <c r="K23" s="3">
        <f t="shared" si="4"/>
        <v>0.95839196959320805</v>
      </c>
    </row>
    <row r="24" spans="1:11" hidden="1" x14ac:dyDescent="0.25">
      <c r="A24" s="2" t="s">
        <v>3</v>
      </c>
      <c r="B24" s="3">
        <f t="shared" si="3"/>
        <v>0</v>
      </c>
      <c r="C24" s="3">
        <f t="shared" si="3"/>
        <v>0</v>
      </c>
      <c r="D24" s="3">
        <f t="shared" si="3"/>
        <v>0.27692307692307694</v>
      </c>
      <c r="E24" s="3">
        <f t="shared" si="3"/>
        <v>0.9638461538461538</v>
      </c>
      <c r="F24" s="3">
        <f t="shared" si="3"/>
        <v>0.98679848194731135</v>
      </c>
      <c r="G24" s="3">
        <f t="shared" si="3"/>
        <v>0.994887074043728</v>
      </c>
      <c r="H24" s="3">
        <f t="shared" si="3"/>
        <v>0.97085183737153602</v>
      </c>
      <c r="I24" s="3">
        <f t="shared" si="3"/>
        <v>0.9941703674743072</v>
      </c>
      <c r="J24" s="3">
        <f t="shared" si="4"/>
        <v>0.99739290907774147</v>
      </c>
      <c r="K24" s="3">
        <f t="shared" si="4"/>
        <v>0.99791959847966039</v>
      </c>
    </row>
    <row r="25" spans="1:11" hidden="1" x14ac:dyDescent="0.25">
      <c r="A25" s="2" t="s">
        <v>4</v>
      </c>
      <c r="B25" s="3">
        <f t="shared" si="3"/>
        <v>0</v>
      </c>
      <c r="C25" s="3">
        <f t="shared" si="3"/>
        <v>0.16506268763346432</v>
      </c>
      <c r="D25" s="3">
        <f t="shared" si="3"/>
        <v>0.73596963894622758</v>
      </c>
      <c r="E25" s="3">
        <f t="shared" si="3"/>
        <v>0.98679848194731135</v>
      </c>
      <c r="F25" s="3">
        <f t="shared" si="3"/>
        <v>0.99517948717948723</v>
      </c>
      <c r="G25" s="3">
        <f t="shared" si="3"/>
        <v>0.99813302341259746</v>
      </c>
      <c r="H25" s="3">
        <f t="shared" si="3"/>
        <v>0.98935659587904079</v>
      </c>
      <c r="I25" s="3">
        <f t="shared" si="3"/>
        <v>0.99787131917580818</v>
      </c>
      <c r="J25" s="3">
        <f t="shared" si="4"/>
        <v>0.99904802499494139</v>
      </c>
      <c r="K25" s="3">
        <f t="shared" si="4"/>
        <v>0.99924034477242796</v>
      </c>
    </row>
    <row r="26" spans="1:11" hidden="1" x14ac:dyDescent="0.25">
      <c r="A26" s="2" t="s">
        <v>5</v>
      </c>
      <c r="B26" s="3">
        <f t="shared" ref="B26:I26" si="5">MAX(0,1-$A$14/B11)</f>
        <v>0</v>
      </c>
      <c r="C26" s="3">
        <f t="shared" si="5"/>
        <v>0.67663016940772269</v>
      </c>
      <c r="D26" s="3">
        <f t="shared" si="5"/>
        <v>0.89774148087456085</v>
      </c>
      <c r="E26" s="3">
        <f t="shared" si="5"/>
        <v>0.994887074043728</v>
      </c>
      <c r="F26" s="3">
        <f t="shared" si="5"/>
        <v>0.99813302341259746</v>
      </c>
      <c r="G26" s="3">
        <f t="shared" si="5"/>
        <v>0.99927692307692306</v>
      </c>
      <c r="H26" s="3">
        <f t="shared" si="5"/>
        <v>0.995877827309257</v>
      </c>
      <c r="I26" s="3">
        <f t="shared" si="5"/>
        <v>0.99917556546185138</v>
      </c>
      <c r="J26" s="3">
        <f>MAX(0,1-$A$14/J11)</f>
        <v>0.99963130166594016</v>
      </c>
      <c r="K26" s="3">
        <f>MAX(0,1-$A$14/K11)</f>
        <v>0.99970578679547539</v>
      </c>
    </row>
    <row r="27" spans="1:11" hidden="1" x14ac:dyDescent="0.25"/>
  </sheetData>
  <mergeCells count="3">
    <mergeCell ref="B13:J13"/>
    <mergeCell ref="H3:I3"/>
    <mergeCell ref="B2:J2"/>
  </mergeCells>
  <conditionalFormatting sqref="B15:J20">
    <cfRule type="colorScale" priority="3">
      <colorScale>
        <cfvo type="min"/>
        <cfvo type="max"/>
        <color rgb="FFFCFCFF"/>
        <color rgb="FF63BE7B"/>
      </colorScale>
    </cfRule>
  </conditionalFormatting>
  <conditionalFormatting sqref="K15:K2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5:K20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Antenna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Драгунов Дмитрий</dc:creator>
  <cp:lastModifiedBy>Драгунов Дмитрий</cp:lastModifiedBy>
  <dcterms:created xsi:type="dcterms:W3CDTF">2015-06-19T06:25:23Z</dcterms:created>
  <dcterms:modified xsi:type="dcterms:W3CDTF">2019-05-06T12:42:21Z</dcterms:modified>
</cp:coreProperties>
</file>